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ekouras\Documents\My Documents\Labs\Shmeivseis IV\"/>
    </mc:Choice>
  </mc:AlternateContent>
  <bookViews>
    <workbookView xWindow="240" yWindow="15" windowWidth="19020" windowHeight="9855"/>
  </bookViews>
  <sheets>
    <sheet name="K2" sheetId="11" r:id="rId1"/>
    <sheet name="Analysis" sheetId="1" r:id="rId2"/>
    <sheet name="Input" sheetId="12" r:id="rId3"/>
  </sheets>
  <calcPr calcId="152511"/>
</workbook>
</file>

<file path=xl/calcChain.xml><?xml version="1.0" encoding="utf-8"?>
<calcChain xmlns="http://schemas.openxmlformats.org/spreadsheetml/2006/main">
  <c r="Q9" i="1" l="1"/>
  <c r="H1" i="1"/>
  <c r="I1" i="1"/>
  <c r="H2" i="1"/>
  <c r="I2" i="1"/>
  <c r="H3" i="1"/>
  <c r="I3" i="1"/>
  <c r="F1" i="1"/>
  <c r="F2" i="1"/>
  <c r="F3" i="1"/>
  <c r="D9" i="1"/>
  <c r="G9" i="1"/>
  <c r="H9" i="1" s="1"/>
  <c r="J9" i="1" s="1"/>
  <c r="L9" i="1" s="1"/>
  <c r="O9" i="1"/>
  <c r="G5" i="1" l="1"/>
  <c r="E5" i="1"/>
  <c r="F5" i="1"/>
  <c r="H5" i="1"/>
  <c r="R9" i="1"/>
  <c r="S9" i="1" s="1"/>
  <c r="U9" i="1" s="1"/>
  <c r="I9" i="1"/>
  <c r="M9" i="1"/>
  <c r="G6" i="1" l="1"/>
  <c r="F6" i="1"/>
  <c r="G7" i="1" s="1"/>
  <c r="V9" i="1"/>
  <c r="X9" i="1" s="1"/>
  <c r="H6" i="1"/>
  <c r="E6" i="1" l="1"/>
  <c r="F7" i="1"/>
</calcChain>
</file>

<file path=xl/sharedStrings.xml><?xml version="1.0" encoding="utf-8"?>
<sst xmlns="http://schemas.openxmlformats.org/spreadsheetml/2006/main" count="120" uniqueCount="98">
  <si>
    <t>Μόριο</t>
  </si>
  <si>
    <t>μ (kg)</t>
  </si>
  <si>
    <t>k (N/m)</t>
  </si>
  <si>
    <t>ω (1/s)</t>
  </si>
  <si>
    <r>
      <t>K</t>
    </r>
    <r>
      <rPr>
        <vertAlign val="subscript"/>
        <sz val="10"/>
        <rFont val="Arial"/>
        <family val="2"/>
        <charset val="161"/>
      </rPr>
      <t>2</t>
    </r>
  </si>
  <si>
    <r>
      <t>R</t>
    </r>
    <r>
      <rPr>
        <b/>
        <vertAlign val="subscript"/>
        <sz val="10"/>
        <rFont val="Arial"/>
        <family val="2"/>
        <charset val="161"/>
      </rPr>
      <t>e</t>
    </r>
    <r>
      <rPr>
        <b/>
        <sz val="10"/>
        <rFont val="Arial"/>
        <family val="2"/>
        <charset val="161"/>
      </rPr>
      <t xml:space="preserve"> (Å)</t>
    </r>
  </si>
  <si>
    <r>
      <t>E</t>
    </r>
    <r>
      <rPr>
        <b/>
        <vertAlign val="subscript"/>
        <sz val="10"/>
        <rFont val="Arial"/>
        <family val="2"/>
        <charset val="161"/>
      </rPr>
      <t>e</t>
    </r>
    <r>
      <rPr>
        <b/>
        <sz val="10"/>
        <rFont val="Arial"/>
        <family val="2"/>
        <charset val="161"/>
      </rPr>
      <t xml:space="preserve"> (hatree)</t>
    </r>
  </si>
  <si>
    <r>
      <t>E</t>
    </r>
    <r>
      <rPr>
        <b/>
        <vertAlign val="subscript"/>
        <sz val="10"/>
        <rFont val="Arial"/>
        <family val="2"/>
        <charset val="161"/>
      </rPr>
      <t>∞</t>
    </r>
    <r>
      <rPr>
        <b/>
        <sz val="10"/>
        <rFont val="Arial"/>
        <family val="2"/>
        <charset val="161"/>
      </rPr>
      <t xml:space="preserve"> (hatree)</t>
    </r>
  </si>
  <si>
    <r>
      <t>D</t>
    </r>
    <r>
      <rPr>
        <b/>
        <vertAlign val="subscript"/>
        <sz val="10"/>
        <rFont val="Arial"/>
        <family val="2"/>
        <charset val="161"/>
      </rPr>
      <t>e</t>
    </r>
    <r>
      <rPr>
        <b/>
        <sz val="10"/>
        <rFont val="Arial"/>
        <family val="2"/>
        <charset val="161"/>
      </rPr>
      <t xml:space="preserve"> (hatree)</t>
    </r>
  </si>
  <si>
    <r>
      <t>D</t>
    </r>
    <r>
      <rPr>
        <b/>
        <vertAlign val="subscript"/>
        <sz val="10"/>
        <rFont val="Arial"/>
        <family val="2"/>
        <charset val="161"/>
      </rPr>
      <t>e</t>
    </r>
    <r>
      <rPr>
        <b/>
        <sz val="10"/>
        <rFont val="Arial"/>
        <family val="2"/>
        <charset val="161"/>
      </rPr>
      <t xml:space="preserve"> (kcal/mol)</t>
    </r>
  </si>
  <si>
    <r>
      <t>ω</t>
    </r>
    <r>
      <rPr>
        <b/>
        <vertAlign val="subscript"/>
        <sz val="10"/>
        <rFont val="Arial"/>
        <family val="2"/>
        <charset val="161"/>
      </rPr>
      <t>e</t>
    </r>
    <r>
      <rPr>
        <b/>
        <sz val="10"/>
        <rFont val="Arial"/>
        <family val="2"/>
        <charset val="161"/>
      </rPr>
      <t xml:space="preserve"> (cm</t>
    </r>
    <r>
      <rPr>
        <b/>
        <vertAlign val="superscript"/>
        <sz val="10"/>
        <rFont val="Arial"/>
        <family val="2"/>
        <charset val="161"/>
      </rPr>
      <t>-1</t>
    </r>
    <r>
      <rPr>
        <b/>
        <sz val="10"/>
        <rFont val="Arial"/>
        <family val="2"/>
        <charset val="161"/>
      </rPr>
      <t>)</t>
    </r>
  </si>
  <si>
    <r>
      <t>ω</t>
    </r>
    <r>
      <rPr>
        <b/>
        <vertAlign val="subscript"/>
        <sz val="10"/>
        <rFont val="Arial"/>
        <family val="2"/>
        <charset val="161"/>
      </rPr>
      <t>e</t>
    </r>
    <r>
      <rPr>
        <b/>
        <sz val="10"/>
        <rFont val="Arial"/>
        <family val="2"/>
        <charset val="161"/>
      </rPr>
      <t>x</t>
    </r>
    <r>
      <rPr>
        <b/>
        <vertAlign val="subscript"/>
        <sz val="10"/>
        <rFont val="Arial"/>
        <family val="2"/>
        <charset val="161"/>
      </rPr>
      <t>e</t>
    </r>
    <r>
      <rPr>
        <b/>
        <sz val="10"/>
        <rFont val="Arial"/>
        <family val="2"/>
        <charset val="161"/>
      </rPr>
      <t xml:space="preserve"> (cm</t>
    </r>
    <r>
      <rPr>
        <b/>
        <vertAlign val="superscript"/>
        <sz val="10"/>
        <rFont val="Arial"/>
        <family val="2"/>
        <charset val="161"/>
      </rPr>
      <t>-1</t>
    </r>
    <r>
      <rPr>
        <b/>
        <sz val="10"/>
        <rFont val="Arial"/>
        <family val="2"/>
        <charset val="161"/>
      </rPr>
      <t>)</t>
    </r>
  </si>
  <si>
    <t>N_Avogadro</t>
  </si>
  <si>
    <t>c_light</t>
  </si>
  <si>
    <t>hartree</t>
  </si>
  <si>
    <t>cal2J</t>
  </si>
  <si>
    <r>
      <t>D</t>
    </r>
    <r>
      <rPr>
        <b/>
        <vertAlign val="subscript"/>
        <sz val="10"/>
        <rFont val="Arial"/>
        <family val="2"/>
        <charset val="161"/>
      </rPr>
      <t>e</t>
    </r>
    <r>
      <rPr>
        <b/>
        <sz val="10"/>
        <rFont val="Arial"/>
        <family val="2"/>
        <charset val="161"/>
      </rPr>
      <t xml:space="preserve"> (J)</t>
    </r>
  </si>
  <si>
    <r>
      <t>D</t>
    </r>
    <r>
      <rPr>
        <b/>
        <vertAlign val="subscript"/>
        <sz val="10"/>
        <rFont val="Arial"/>
        <family val="2"/>
        <charset val="161"/>
      </rPr>
      <t>e</t>
    </r>
    <r>
      <rPr>
        <b/>
        <sz val="10"/>
        <rFont val="Arial"/>
        <family val="2"/>
        <charset val="161"/>
      </rPr>
      <t xml:space="preserve"> (cm</t>
    </r>
    <r>
      <rPr>
        <b/>
        <vertAlign val="superscript"/>
        <sz val="10"/>
        <rFont val="Arial"/>
        <family val="2"/>
        <charset val="161"/>
      </rPr>
      <t>-1</t>
    </r>
    <r>
      <rPr>
        <b/>
        <sz val="10"/>
        <rFont val="Arial"/>
        <family val="2"/>
        <charset val="161"/>
      </rPr>
      <t>)</t>
    </r>
  </si>
  <si>
    <t>h_Planck</t>
  </si>
  <si>
    <t>m/s</t>
  </si>
  <si>
    <t>J</t>
  </si>
  <si>
    <t>J/cal</t>
  </si>
  <si>
    <t>J s</t>
  </si>
  <si>
    <t>m (g/mol)</t>
  </si>
  <si>
    <t>q_electron</t>
  </si>
  <si>
    <r>
      <t>D</t>
    </r>
    <r>
      <rPr>
        <b/>
        <vertAlign val="subscript"/>
        <sz val="10"/>
        <rFont val="Arial"/>
        <family val="2"/>
        <charset val="161"/>
      </rPr>
      <t>e</t>
    </r>
    <r>
      <rPr>
        <b/>
        <sz val="10"/>
        <rFont val="Arial"/>
        <family val="2"/>
        <charset val="161"/>
      </rPr>
      <t xml:space="preserve"> (eV)</t>
    </r>
  </si>
  <si>
    <r>
      <t>D</t>
    </r>
    <r>
      <rPr>
        <b/>
        <vertAlign val="subscript"/>
        <sz val="10"/>
        <rFont val="Arial"/>
        <family val="2"/>
        <charset val="161"/>
      </rPr>
      <t>0</t>
    </r>
    <r>
      <rPr>
        <b/>
        <sz val="10"/>
        <rFont val="Arial"/>
        <family val="2"/>
        <charset val="161"/>
      </rPr>
      <t xml:space="preserve"> (eV)</t>
    </r>
  </si>
  <si>
    <r>
      <t>k (hartree/A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  <charset val="161"/>
      </rPr>
      <t>)</t>
    </r>
  </si>
  <si>
    <r>
      <t>Δω</t>
    </r>
    <r>
      <rPr>
        <b/>
        <vertAlign val="subscript"/>
        <sz val="10"/>
        <rFont val="Arial"/>
        <family val="2"/>
        <charset val="161"/>
      </rPr>
      <t>e</t>
    </r>
    <r>
      <rPr>
        <b/>
        <sz val="10"/>
        <rFont val="Arial"/>
        <family val="2"/>
        <charset val="161"/>
      </rPr>
      <t xml:space="preserve"> (%)</t>
    </r>
  </si>
  <si>
    <r>
      <t>Δω</t>
    </r>
    <r>
      <rPr>
        <b/>
        <vertAlign val="subscript"/>
        <sz val="10"/>
        <rFont val="Arial"/>
        <family val="2"/>
        <charset val="161"/>
      </rPr>
      <t>e</t>
    </r>
    <r>
      <rPr>
        <b/>
        <sz val="10"/>
        <rFont val="Arial"/>
        <family val="2"/>
        <charset val="161"/>
      </rPr>
      <t>x</t>
    </r>
    <r>
      <rPr>
        <b/>
        <vertAlign val="subscript"/>
        <sz val="10"/>
        <rFont val="Arial"/>
        <family val="2"/>
        <charset val="161"/>
      </rPr>
      <t>e</t>
    </r>
    <r>
      <rPr>
        <b/>
        <sz val="10"/>
        <rFont val="Arial"/>
        <family val="2"/>
        <charset val="161"/>
      </rPr>
      <t xml:space="preserve"> (%)</t>
    </r>
  </si>
  <si>
    <r>
      <t>ΔD</t>
    </r>
    <r>
      <rPr>
        <b/>
        <vertAlign val="subscript"/>
        <sz val="10"/>
        <rFont val="Arial"/>
        <family val="2"/>
        <charset val="161"/>
      </rPr>
      <t>0</t>
    </r>
    <r>
      <rPr>
        <b/>
        <sz val="10"/>
        <rFont val="Arial"/>
        <family val="2"/>
        <charset val="161"/>
      </rPr>
      <t xml:space="preserve"> (%)</t>
    </r>
  </si>
  <si>
    <r>
      <t>ΔR</t>
    </r>
    <r>
      <rPr>
        <b/>
        <vertAlign val="subscript"/>
        <sz val="10"/>
        <rFont val="Arial"/>
        <family val="2"/>
        <charset val="161"/>
      </rPr>
      <t>e</t>
    </r>
    <r>
      <rPr>
        <b/>
        <sz val="10"/>
        <rFont val="Arial"/>
        <family val="2"/>
        <charset val="161"/>
      </rPr>
      <t xml:space="preserve"> (%)</t>
    </r>
  </si>
  <si>
    <t>%nproc=1</t>
  </si>
  <si>
    <t xml:space="preserve"> </t>
  </si>
  <si>
    <t>Title Card Required</t>
  </si>
  <si>
    <t>0 1</t>
  </si>
  <si>
    <t>%mem=30MW</t>
  </si>
  <si>
    <t># ccsd/ gen scan</t>
  </si>
  <si>
    <t xml:space="preserve"> K                  1              B1</t>
  </si>
  <si>
    <t>****</t>
  </si>
  <si>
    <t xml:space="preserve">K     0 </t>
  </si>
  <si>
    <t>S   7   1.00</t>
  </si>
  <si>
    <t xml:space="preserve"> 502601.46805973             0.0002097        </t>
  </si>
  <si>
    <t xml:space="preserve">  77029.42847634             0.0015630        </t>
  </si>
  <si>
    <t xml:space="preserve">  18313.23433406             0.0075731        </t>
  </si>
  <si>
    <t xml:space="preserve">   5597.06775179             0.0276487        </t>
  </si>
  <si>
    <t xml:space="preserve">   2026.41879589             0.0848403        </t>
  </si>
  <si>
    <t xml:space="preserve">    780.57670159             0.2567788        </t>
  </si>
  <si>
    <t xml:space="preserve">    299.2952887              0.7017008        </t>
  </si>
  <si>
    <t>S   2   1.00</t>
  </si>
  <si>
    <t xml:space="preserve">    116.42194564             0.5194631        </t>
  </si>
  <si>
    <t xml:space="preserve">     46.99119604             0.5171270        </t>
  </si>
  <si>
    <t>S   1   1.00</t>
  </si>
  <si>
    <t xml:space="preserve">     19.03931858             1.0000000        </t>
  </si>
  <si>
    <t xml:space="preserve">      7.69562497             1.0000000        </t>
  </si>
  <si>
    <t xml:space="preserve">      3.27142695             1.0000000        </t>
  </si>
  <si>
    <t xml:space="preserve">      0.9969854              1.0000000        </t>
  </si>
  <si>
    <t xml:space="preserve">      0.45596585             1.0000000        </t>
  </si>
  <si>
    <t xml:space="preserve">      0.19485542             1.0000000        </t>
  </si>
  <si>
    <t xml:space="preserve">      0.04536663             1.0000000        </t>
  </si>
  <si>
    <t xml:space="preserve">      0.0190348              1.0000000        </t>
  </si>
  <si>
    <t xml:space="preserve">      0.00513390             1.0000000        </t>
  </si>
  <si>
    <t>P   7   1.00</t>
  </si>
  <si>
    <t xml:space="preserve">   2778.07853771             0.0004203        </t>
  </si>
  <si>
    <t xml:space="preserve">    682.45402977             0.0033163        </t>
  </si>
  <si>
    <t xml:space="preserve">    238.12816942             0.0151886        </t>
  </si>
  <si>
    <t xml:space="preserve">     98.41813042             0.0532834        </t>
  </si>
  <si>
    <t xml:space="preserve">     42.95346355             0.1609791        </t>
  </si>
  <si>
    <t xml:space="preserve">     19.04725562             0.3639630        </t>
  </si>
  <si>
    <t xml:space="preserve">      8.56636422             0.5358123        </t>
  </si>
  <si>
    <t>P   2   1.00</t>
  </si>
  <si>
    <t xml:space="preserve">      0.78980328             0.5340084        </t>
  </si>
  <si>
    <t xml:space="preserve">      0.3485615              0.5154521        </t>
  </si>
  <si>
    <t>P   1   1.00</t>
  </si>
  <si>
    <t xml:space="preserve">      3.93408153             1.0000000        </t>
  </si>
  <si>
    <t xml:space="preserve">      1.74026916             1.0000000        </t>
  </si>
  <si>
    <t xml:space="preserve">      0.14545424             1.0000000        </t>
  </si>
  <si>
    <t xml:space="preserve">      0.04248475             1.0000000        </t>
  </si>
  <si>
    <t xml:space="preserve">      0.01650158             1.0000000        </t>
  </si>
  <si>
    <t>D   1   1.00</t>
  </si>
  <si>
    <t xml:space="preserve">      2.3932200              1.0000000        </t>
  </si>
  <si>
    <t xml:space="preserve">      0.5569152              1.0000000        </t>
  </si>
  <si>
    <t xml:space="preserve">      0.2202880              1.0000000        </t>
  </si>
  <si>
    <t xml:space="preserve">      0.03823385             1.0000000        </t>
  </si>
  <si>
    <t>F   1   1.00</t>
  </si>
  <si>
    <t xml:space="preserve">      0.9039300              1.0000000        </t>
  </si>
  <si>
    <t xml:space="preserve">      0.4513651              1.0000000        </t>
  </si>
  <si>
    <t xml:space="preserve">      0.05084058             1.0000000        </t>
  </si>
  <si>
    <t>G   1   1.00</t>
  </si>
  <si>
    <t xml:space="preserve">      0.8027375              1.0000000        </t>
  </si>
  <si>
    <t xml:space="preserve">      0.06183628             1.0000000        </t>
  </si>
  <si>
    <t>%chk=XX.chk</t>
  </si>
  <si>
    <t xml:space="preserve"> K</t>
  </si>
  <si>
    <t xml:space="preserve">   B1           8.0 4  1.0</t>
  </si>
  <si>
    <t>K2.gjf</t>
  </si>
  <si>
    <r>
      <t>μ</t>
    </r>
    <r>
      <rPr>
        <b/>
        <vertAlign val="subscript"/>
        <sz val="10"/>
        <rFont val="Arial"/>
        <family val="2"/>
        <charset val="161"/>
      </rPr>
      <t>e</t>
    </r>
    <r>
      <rPr>
        <b/>
        <sz val="10"/>
        <rFont val="Arial"/>
        <family val="2"/>
        <charset val="161"/>
      </rPr>
      <t xml:space="preserve"> (Debye)</t>
    </r>
  </si>
  <si>
    <t>πειραματικές τιμές</t>
  </si>
  <si>
    <t>υπολογισμένες τιμές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</si>
</sst>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3" formatCode="0.00000000E+00"/>
    <numFmt numFmtId="174" formatCode="0.000"/>
    <numFmt numFmtId="175" formatCode="0.00000E+00"/>
    <numFmt numFmtId="177" formatCode="0.000000000"/>
    <numFmt numFmtId="178" formatCode="0.0000"/>
    <numFmt numFmtId="179" formatCode="0.000000"/>
    <numFmt numFmtId="184" formatCode="0.0000000"/>
    <numFmt numFmtId="186" formatCode="0.0%"/>
  </numFmts>
  <fonts count="6" x14ac:knownFonts="1">
    <font>
      <sz val="10"/>
      <name val="Arial"/>
      <charset val="161"/>
    </font>
    <font>
      <b/>
      <sz val="10"/>
      <name val="Arial"/>
      <family val="2"/>
      <charset val="161"/>
    </font>
    <font>
      <vertAlign val="subscript"/>
      <sz val="10"/>
      <name val="Arial"/>
      <family val="2"/>
      <charset val="161"/>
    </font>
    <font>
      <sz val="8"/>
      <name val="Arial"/>
      <charset val="161"/>
    </font>
    <font>
      <b/>
      <vertAlign val="subscript"/>
      <sz val="10"/>
      <name val="Arial"/>
      <family val="2"/>
      <charset val="161"/>
    </font>
    <font>
      <b/>
      <vertAlign val="superscript"/>
      <sz val="1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73" fontId="0" fillId="0" borderId="0" xfId="0" applyNumberFormat="1"/>
    <xf numFmtId="174" fontId="0" fillId="0" borderId="0" xfId="0" applyNumberFormat="1"/>
    <xf numFmtId="175" fontId="0" fillId="0" borderId="0" xfId="0" applyNumberFormat="1"/>
    <xf numFmtId="2" fontId="0" fillId="0" borderId="0" xfId="0" applyNumberFormat="1"/>
    <xf numFmtId="0" fontId="0" fillId="0" borderId="0" xfId="0" applyNumberFormat="1"/>
    <xf numFmtId="177" fontId="0" fillId="0" borderId="0" xfId="0" applyNumberFormat="1"/>
    <xf numFmtId="178" fontId="0" fillId="0" borderId="0" xfId="0" applyNumberFormat="1"/>
    <xf numFmtId="0" fontId="1" fillId="2" borderId="0" xfId="0" applyFont="1" applyFill="1"/>
    <xf numFmtId="0" fontId="1" fillId="0" borderId="0" xfId="0" applyFont="1" applyFill="1"/>
    <xf numFmtId="186" fontId="0" fillId="0" borderId="0" xfId="0" applyNumberFormat="1"/>
    <xf numFmtId="184" fontId="0" fillId="0" borderId="0" xfId="0" applyNumberFormat="1"/>
    <xf numFmtId="0" fontId="0" fillId="3" borderId="1" xfId="0" applyFill="1" applyBorder="1"/>
    <xf numFmtId="0" fontId="0" fillId="3" borderId="0" xfId="0" applyFill="1" applyBorder="1"/>
    <xf numFmtId="0" fontId="0" fillId="3" borderId="0" xfId="0" applyNumberFormat="1" applyFill="1"/>
    <xf numFmtId="179" fontId="0" fillId="3" borderId="0" xfId="0" applyNumberFormat="1" applyFill="1"/>
    <xf numFmtId="0" fontId="0" fillId="4" borderId="0" xfId="0" applyFill="1"/>
    <xf numFmtId="0" fontId="0" fillId="5" borderId="0" xfId="0" applyFill="1"/>
    <xf numFmtId="0" fontId="1" fillId="5" borderId="0" xfId="0" applyFont="1" applyFill="1"/>
    <xf numFmtId="0" fontId="0" fillId="6" borderId="0" xfId="0" applyFill="1"/>
    <xf numFmtId="0" fontId="1" fillId="6" borderId="0" xfId="0" applyFont="1" applyFill="1"/>
    <xf numFmtId="0" fontId="1" fillId="4" borderId="0" xfId="0" applyFont="1" applyFill="1"/>
    <xf numFmtId="0" fontId="0" fillId="7" borderId="0" xfId="0" applyFill="1"/>
    <xf numFmtId="0" fontId="1" fillId="0" borderId="0" xfId="0" applyFont="1" applyAlignment="1">
      <alignment horizontal="center"/>
    </xf>
    <xf numFmtId="0" fontId="1" fillId="8" borderId="0" xfId="0" applyFont="1" applyFill="1"/>
    <xf numFmtId="0" fontId="0" fillId="8" borderId="0" xfId="0" applyFill="1"/>
    <xf numFmtId="0" fontId="0" fillId="9" borderId="0" xfId="0" applyFill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70162652674905"/>
          <c:y val="4.727276924073974E-2"/>
          <c:w val="0.83096494706035717"/>
          <c:h val="0.8709098640890128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'K2'!$A$1:$A$54</c:f>
              <c:numCache>
                <c:formatCode>General</c:formatCode>
                <c:ptCount val="54"/>
                <c:pt idx="0">
                  <c:v>3</c:v>
                </c:pt>
                <c:pt idx="1">
                  <c:v>3.1</c:v>
                </c:pt>
                <c:pt idx="2">
                  <c:v>3.2</c:v>
                </c:pt>
                <c:pt idx="3">
                  <c:v>3.3</c:v>
                </c:pt>
                <c:pt idx="4">
                  <c:v>3.4</c:v>
                </c:pt>
                <c:pt idx="5">
                  <c:v>3.5</c:v>
                </c:pt>
                <c:pt idx="6">
                  <c:v>3.6</c:v>
                </c:pt>
                <c:pt idx="7">
                  <c:v>3.7</c:v>
                </c:pt>
                <c:pt idx="8">
                  <c:v>3.8</c:v>
                </c:pt>
                <c:pt idx="9">
                  <c:v>3.9</c:v>
                </c:pt>
                <c:pt idx="10">
                  <c:v>4</c:v>
                </c:pt>
                <c:pt idx="11">
                  <c:v>4.0999999999999996</c:v>
                </c:pt>
                <c:pt idx="12">
                  <c:v>4.2</c:v>
                </c:pt>
                <c:pt idx="13">
                  <c:v>4.3</c:v>
                </c:pt>
                <c:pt idx="14">
                  <c:v>4.4000000000000004</c:v>
                </c:pt>
                <c:pt idx="15">
                  <c:v>4.5</c:v>
                </c:pt>
                <c:pt idx="16">
                  <c:v>4.5999999999999996</c:v>
                </c:pt>
                <c:pt idx="17">
                  <c:v>4.7</c:v>
                </c:pt>
                <c:pt idx="18">
                  <c:v>4.8</c:v>
                </c:pt>
                <c:pt idx="19">
                  <c:v>4.9000000000000004</c:v>
                </c:pt>
                <c:pt idx="20">
                  <c:v>5</c:v>
                </c:pt>
                <c:pt idx="21">
                  <c:v>5.0999999999999996</c:v>
                </c:pt>
                <c:pt idx="22">
                  <c:v>5.2</c:v>
                </c:pt>
                <c:pt idx="23">
                  <c:v>5.3</c:v>
                </c:pt>
                <c:pt idx="24">
                  <c:v>5.4</c:v>
                </c:pt>
                <c:pt idx="25">
                  <c:v>5.5</c:v>
                </c:pt>
                <c:pt idx="26">
                  <c:v>5.6</c:v>
                </c:pt>
                <c:pt idx="27">
                  <c:v>5.7</c:v>
                </c:pt>
                <c:pt idx="28">
                  <c:v>5.8</c:v>
                </c:pt>
                <c:pt idx="29">
                  <c:v>5.9</c:v>
                </c:pt>
                <c:pt idx="30">
                  <c:v>6</c:v>
                </c:pt>
                <c:pt idx="31">
                  <c:v>6.1</c:v>
                </c:pt>
                <c:pt idx="32">
                  <c:v>6.2</c:v>
                </c:pt>
                <c:pt idx="33">
                  <c:v>6.3</c:v>
                </c:pt>
                <c:pt idx="34">
                  <c:v>6.4</c:v>
                </c:pt>
                <c:pt idx="35">
                  <c:v>6.5</c:v>
                </c:pt>
                <c:pt idx="36">
                  <c:v>6.6</c:v>
                </c:pt>
                <c:pt idx="37">
                  <c:v>6.7</c:v>
                </c:pt>
                <c:pt idx="38">
                  <c:v>6.8</c:v>
                </c:pt>
                <c:pt idx="39">
                  <c:v>6.9</c:v>
                </c:pt>
                <c:pt idx="40">
                  <c:v>7</c:v>
                </c:pt>
                <c:pt idx="41">
                  <c:v>7.1</c:v>
                </c:pt>
                <c:pt idx="42">
                  <c:v>7.2</c:v>
                </c:pt>
                <c:pt idx="43">
                  <c:v>7.3</c:v>
                </c:pt>
                <c:pt idx="44">
                  <c:v>7.4</c:v>
                </c:pt>
                <c:pt idx="45">
                  <c:v>7.5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</c:numCache>
            </c:numRef>
          </c:xVal>
          <c:yVal>
            <c:numRef>
              <c:f>'K2'!$B$1:$B$54</c:f>
              <c:numCache>
                <c:formatCode>0.0000000</c:formatCode>
                <c:ptCount val="54"/>
                <c:pt idx="0">
                  <c:v>-1198.2780421</c:v>
                </c:pt>
                <c:pt idx="1">
                  <c:v>-1198.2821308</c:v>
                </c:pt>
                <c:pt idx="2">
                  <c:v>-1198.2856603</c:v>
                </c:pt>
                <c:pt idx="3">
                  <c:v>-1198.2886922</c:v>
                </c:pt>
                <c:pt idx="4">
                  <c:v>-1198.2912684999999</c:v>
                </c:pt>
                <c:pt idx="5">
                  <c:v>-1198.2934230000001</c:v>
                </c:pt>
                <c:pt idx="6">
                  <c:v>-1198.2951865</c:v>
                </c:pt>
                <c:pt idx="7">
                  <c:v>-1198.2965893000001</c:v>
                </c:pt>
                <c:pt idx="8">
                  <c:v>-1198.2976621</c:v>
                </c:pt>
                <c:pt idx="9">
                  <c:v>-1198.2984354</c:v>
                </c:pt>
                <c:pt idx="10">
                  <c:v>-1198.2989395</c:v>
                </c:pt>
                <c:pt idx="11">
                  <c:v>-1198.2992041</c:v>
                </c:pt>
                <c:pt idx="12">
                  <c:v>-1198.2992577</c:v>
                </c:pt>
                <c:pt idx="13">
                  <c:v>-1198.2991278</c:v>
                </c:pt>
                <c:pt idx="14">
                  <c:v>-1198.2988402000001</c:v>
                </c:pt>
                <c:pt idx="15">
                  <c:v>-1198.2984188</c:v>
                </c:pt>
                <c:pt idx="16">
                  <c:v>-1198.2978859</c:v>
                </c:pt>
                <c:pt idx="17">
                  <c:v>-1198.2972616</c:v>
                </c:pt>
                <c:pt idx="18">
                  <c:v>-1198.2965644999999</c:v>
                </c:pt>
                <c:pt idx="19">
                  <c:v>-1198.2958111</c:v>
                </c:pt>
                <c:pt idx="20">
                  <c:v>-1198.2950163</c:v>
                </c:pt>
                <c:pt idx="21">
                  <c:v>-1198.2941936</c:v>
                </c:pt>
                <c:pt idx="22">
                  <c:v>-1198.2933548000001</c:v>
                </c:pt>
                <c:pt idx="23">
                  <c:v>-1198.2925107000001</c:v>
                </c:pt>
                <c:pt idx="24">
                  <c:v>-1198.2916703999999</c:v>
                </c:pt>
                <c:pt idx="25">
                  <c:v>-1198.2908422</c:v>
                </c:pt>
                <c:pt idx="26">
                  <c:v>-1198.290033</c:v>
                </c:pt>
                <c:pt idx="27">
                  <c:v>-1198.2892485</c:v>
                </c:pt>
                <c:pt idx="28">
                  <c:v>-1198.2884935</c:v>
                </c:pt>
                <c:pt idx="29">
                  <c:v>-1198.2877719999999</c:v>
                </c:pt>
                <c:pt idx="30">
                  <c:v>-1198.2870869000001</c:v>
                </c:pt>
                <c:pt idx="31">
                  <c:v>-1198.2864400000001</c:v>
                </c:pt>
                <c:pt idx="32">
                  <c:v>-1198.2858326</c:v>
                </c:pt>
                <c:pt idx="33">
                  <c:v>-1198.2852651999999</c:v>
                </c:pt>
                <c:pt idx="34">
                  <c:v>-1198.2847377999999</c:v>
                </c:pt>
                <c:pt idx="35">
                  <c:v>-1198.2842496999999</c:v>
                </c:pt>
                <c:pt idx="36">
                  <c:v>-1198.2837999000001</c:v>
                </c:pt>
                <c:pt idx="37">
                  <c:v>-1198.2833869000001</c:v>
                </c:pt>
                <c:pt idx="38">
                  <c:v>-1198.2830091000001</c:v>
                </c:pt>
                <c:pt idx="39">
                  <c:v>-1198.2826645</c:v>
                </c:pt>
                <c:pt idx="40">
                  <c:v>-1198.2823513000001</c:v>
                </c:pt>
                <c:pt idx="41">
                  <c:v>-1198.2820670000001</c:v>
                </c:pt>
                <c:pt idx="42">
                  <c:v>-1198.2818099000001</c:v>
                </c:pt>
                <c:pt idx="43">
                  <c:v>-1198.2815779</c:v>
                </c:pt>
                <c:pt idx="44">
                  <c:v>-1198.2813688000001</c:v>
                </c:pt>
                <c:pt idx="45">
                  <c:v>-1198.2811804999999</c:v>
                </c:pt>
                <c:pt idx="46">
                  <c:v>-1198.280493</c:v>
                </c:pt>
                <c:pt idx="47">
                  <c:v>-1198.2798736</c:v>
                </c:pt>
                <c:pt idx="48">
                  <c:v>-1198.2796697000001</c:v>
                </c:pt>
                <c:pt idx="49">
                  <c:v>-1198.2795974000001</c:v>
                </c:pt>
                <c:pt idx="50">
                  <c:v>-1198.2795685999999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224304"/>
        <c:axId val="320224696"/>
      </c:scatterChart>
      <c:valAx>
        <c:axId val="320224304"/>
        <c:scaling>
          <c:orientation val="minMax"/>
          <c:min val="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0224696"/>
        <c:crossesAt val="-1198.5"/>
        <c:crossBetween val="midCat"/>
      </c:valAx>
      <c:valAx>
        <c:axId val="320224696"/>
        <c:scaling>
          <c:orientation val="minMax"/>
          <c:min val="-1198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02243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95250</xdr:rowOff>
    </xdr:from>
    <xdr:to>
      <xdr:col>12</xdr:col>
      <xdr:colOff>581025</xdr:colOff>
      <xdr:row>32</xdr:row>
      <xdr:rowOff>152400</xdr:rowOff>
    </xdr:to>
    <xdr:graphicFrame macro="">
      <xdr:nvGraphicFramePr>
        <xdr:cNvPr id="11265" name="Γράφημα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abSelected="1" workbookViewId="0">
      <selection activeCell="C12" sqref="C12"/>
    </sheetView>
  </sheetViews>
  <sheetFormatPr defaultRowHeight="12.75" x14ac:dyDescent="0.2"/>
  <cols>
    <col min="1" max="1" width="6.5703125" customWidth="1"/>
    <col min="2" max="2" width="13.5703125" style="12" customWidth="1"/>
  </cols>
  <sheetData>
    <row r="1" spans="1:2" x14ac:dyDescent="0.2">
      <c r="A1">
        <v>3</v>
      </c>
      <c r="B1" s="12">
        <v>-1198.2780421</v>
      </c>
    </row>
    <row r="2" spans="1:2" x14ac:dyDescent="0.2">
      <c r="A2">
        <v>3.1</v>
      </c>
      <c r="B2" s="12">
        <v>-1198.2821308</v>
      </c>
    </row>
    <row r="3" spans="1:2" x14ac:dyDescent="0.2">
      <c r="A3">
        <v>3.2</v>
      </c>
      <c r="B3" s="12">
        <v>-1198.2856603</v>
      </c>
    </row>
    <row r="4" spans="1:2" x14ac:dyDescent="0.2">
      <c r="A4">
        <v>3.3</v>
      </c>
      <c r="B4" s="12">
        <v>-1198.2886922</v>
      </c>
    </row>
    <row r="5" spans="1:2" x14ac:dyDescent="0.2">
      <c r="A5">
        <v>3.4</v>
      </c>
      <c r="B5" s="12">
        <v>-1198.2912684999999</v>
      </c>
    </row>
    <row r="6" spans="1:2" x14ac:dyDescent="0.2">
      <c r="A6">
        <v>3.5</v>
      </c>
      <c r="B6" s="12">
        <v>-1198.2934230000001</v>
      </c>
    </row>
    <row r="7" spans="1:2" x14ac:dyDescent="0.2">
      <c r="A7">
        <v>3.6</v>
      </c>
      <c r="B7" s="12">
        <v>-1198.2951865</v>
      </c>
    </row>
    <row r="8" spans="1:2" x14ac:dyDescent="0.2">
      <c r="A8">
        <v>3.7</v>
      </c>
      <c r="B8" s="12">
        <v>-1198.2965893000001</v>
      </c>
    </row>
    <row r="9" spans="1:2" x14ac:dyDescent="0.2">
      <c r="A9">
        <v>3.8</v>
      </c>
      <c r="B9" s="12">
        <v>-1198.2976621</v>
      </c>
    </row>
    <row r="10" spans="1:2" x14ac:dyDescent="0.2">
      <c r="A10">
        <v>3.9</v>
      </c>
      <c r="B10" s="12">
        <v>-1198.2984354</v>
      </c>
    </row>
    <row r="11" spans="1:2" x14ac:dyDescent="0.2">
      <c r="A11">
        <v>4</v>
      </c>
      <c r="B11" s="12">
        <v>-1198.2989395</v>
      </c>
    </row>
    <row r="12" spans="1:2" x14ac:dyDescent="0.2">
      <c r="A12">
        <v>4.0999999999999996</v>
      </c>
      <c r="B12" s="12">
        <v>-1198.2992041</v>
      </c>
    </row>
    <row r="13" spans="1:2" x14ac:dyDescent="0.2">
      <c r="A13">
        <v>4.2</v>
      </c>
      <c r="B13" s="12">
        <v>-1198.2992577</v>
      </c>
    </row>
    <row r="14" spans="1:2" x14ac:dyDescent="0.2">
      <c r="A14">
        <v>4.3</v>
      </c>
      <c r="B14" s="12">
        <v>-1198.2991278</v>
      </c>
    </row>
    <row r="15" spans="1:2" x14ac:dyDescent="0.2">
      <c r="A15">
        <v>4.4000000000000004</v>
      </c>
      <c r="B15" s="12">
        <v>-1198.2988402000001</v>
      </c>
    </row>
    <row r="16" spans="1:2" x14ac:dyDescent="0.2">
      <c r="A16">
        <v>4.5</v>
      </c>
      <c r="B16" s="12">
        <v>-1198.2984188</v>
      </c>
    </row>
    <row r="17" spans="1:2" x14ac:dyDescent="0.2">
      <c r="A17">
        <v>4.5999999999999996</v>
      </c>
      <c r="B17" s="12">
        <v>-1198.2978859</v>
      </c>
    </row>
    <row r="18" spans="1:2" x14ac:dyDescent="0.2">
      <c r="A18">
        <v>4.7</v>
      </c>
      <c r="B18" s="12">
        <v>-1198.2972616</v>
      </c>
    </row>
    <row r="19" spans="1:2" x14ac:dyDescent="0.2">
      <c r="A19">
        <v>4.8</v>
      </c>
      <c r="B19" s="12">
        <v>-1198.2965644999999</v>
      </c>
    </row>
    <row r="20" spans="1:2" x14ac:dyDescent="0.2">
      <c r="A20">
        <v>4.9000000000000004</v>
      </c>
      <c r="B20" s="12">
        <v>-1198.2958111</v>
      </c>
    </row>
    <row r="21" spans="1:2" x14ac:dyDescent="0.2">
      <c r="A21">
        <v>5</v>
      </c>
      <c r="B21" s="12">
        <v>-1198.2950163</v>
      </c>
    </row>
    <row r="22" spans="1:2" x14ac:dyDescent="0.2">
      <c r="A22">
        <v>5.0999999999999996</v>
      </c>
      <c r="B22" s="12">
        <v>-1198.2941936</v>
      </c>
    </row>
    <row r="23" spans="1:2" x14ac:dyDescent="0.2">
      <c r="A23">
        <v>5.2</v>
      </c>
      <c r="B23" s="12">
        <v>-1198.2933548000001</v>
      </c>
    </row>
    <row r="24" spans="1:2" x14ac:dyDescent="0.2">
      <c r="A24">
        <v>5.3</v>
      </c>
      <c r="B24" s="12">
        <v>-1198.2925107000001</v>
      </c>
    </row>
    <row r="25" spans="1:2" x14ac:dyDescent="0.2">
      <c r="A25">
        <v>5.4</v>
      </c>
      <c r="B25" s="12">
        <v>-1198.2916703999999</v>
      </c>
    </row>
    <row r="26" spans="1:2" x14ac:dyDescent="0.2">
      <c r="A26">
        <v>5.5</v>
      </c>
      <c r="B26" s="12">
        <v>-1198.2908422</v>
      </c>
    </row>
    <row r="27" spans="1:2" x14ac:dyDescent="0.2">
      <c r="A27">
        <v>5.6</v>
      </c>
      <c r="B27" s="12">
        <v>-1198.290033</v>
      </c>
    </row>
    <row r="28" spans="1:2" x14ac:dyDescent="0.2">
      <c r="A28">
        <v>5.7</v>
      </c>
      <c r="B28" s="12">
        <v>-1198.2892485</v>
      </c>
    </row>
    <row r="29" spans="1:2" x14ac:dyDescent="0.2">
      <c r="A29">
        <v>5.8</v>
      </c>
      <c r="B29" s="12">
        <v>-1198.2884935</v>
      </c>
    </row>
    <row r="30" spans="1:2" x14ac:dyDescent="0.2">
      <c r="A30">
        <v>5.9</v>
      </c>
      <c r="B30" s="12">
        <v>-1198.2877719999999</v>
      </c>
    </row>
    <row r="31" spans="1:2" x14ac:dyDescent="0.2">
      <c r="A31">
        <v>6</v>
      </c>
      <c r="B31" s="12">
        <v>-1198.2870869000001</v>
      </c>
    </row>
    <row r="32" spans="1:2" x14ac:dyDescent="0.2">
      <c r="A32">
        <v>6.1</v>
      </c>
      <c r="B32" s="12">
        <v>-1198.2864400000001</v>
      </c>
    </row>
    <row r="33" spans="1:2" x14ac:dyDescent="0.2">
      <c r="A33">
        <v>6.2</v>
      </c>
      <c r="B33" s="12">
        <v>-1198.2858326</v>
      </c>
    </row>
    <row r="34" spans="1:2" x14ac:dyDescent="0.2">
      <c r="A34">
        <v>6.3</v>
      </c>
      <c r="B34" s="12">
        <v>-1198.2852651999999</v>
      </c>
    </row>
    <row r="35" spans="1:2" x14ac:dyDescent="0.2">
      <c r="A35">
        <v>6.4</v>
      </c>
      <c r="B35" s="12">
        <v>-1198.2847377999999</v>
      </c>
    </row>
    <row r="36" spans="1:2" x14ac:dyDescent="0.2">
      <c r="A36">
        <v>6.5</v>
      </c>
      <c r="B36" s="12">
        <v>-1198.2842496999999</v>
      </c>
    </row>
    <row r="37" spans="1:2" x14ac:dyDescent="0.2">
      <c r="A37">
        <v>6.6</v>
      </c>
      <c r="B37" s="12">
        <v>-1198.2837999000001</v>
      </c>
    </row>
    <row r="38" spans="1:2" x14ac:dyDescent="0.2">
      <c r="A38">
        <v>6.7</v>
      </c>
      <c r="B38" s="12">
        <v>-1198.2833869000001</v>
      </c>
    </row>
    <row r="39" spans="1:2" x14ac:dyDescent="0.2">
      <c r="A39">
        <v>6.8</v>
      </c>
      <c r="B39" s="12">
        <v>-1198.2830091000001</v>
      </c>
    </row>
    <row r="40" spans="1:2" x14ac:dyDescent="0.2">
      <c r="A40">
        <v>6.9</v>
      </c>
      <c r="B40" s="12">
        <v>-1198.2826645</v>
      </c>
    </row>
    <row r="41" spans="1:2" x14ac:dyDescent="0.2">
      <c r="A41">
        <v>7</v>
      </c>
      <c r="B41" s="12">
        <v>-1198.2823513000001</v>
      </c>
    </row>
    <row r="42" spans="1:2" x14ac:dyDescent="0.2">
      <c r="A42">
        <v>7.1</v>
      </c>
      <c r="B42" s="12">
        <v>-1198.2820670000001</v>
      </c>
    </row>
    <row r="43" spans="1:2" x14ac:dyDescent="0.2">
      <c r="A43">
        <v>7.2</v>
      </c>
      <c r="B43" s="12">
        <v>-1198.2818099000001</v>
      </c>
    </row>
    <row r="44" spans="1:2" x14ac:dyDescent="0.2">
      <c r="A44">
        <v>7.3</v>
      </c>
      <c r="B44" s="12">
        <v>-1198.2815779</v>
      </c>
    </row>
    <row r="45" spans="1:2" x14ac:dyDescent="0.2">
      <c r="A45">
        <v>7.4</v>
      </c>
      <c r="B45" s="12">
        <v>-1198.2813688000001</v>
      </c>
    </row>
    <row r="46" spans="1:2" x14ac:dyDescent="0.2">
      <c r="A46">
        <v>7.5</v>
      </c>
      <c r="B46" s="12">
        <v>-1198.2811804999999</v>
      </c>
    </row>
    <row r="47" spans="1:2" x14ac:dyDescent="0.2">
      <c r="A47">
        <v>8</v>
      </c>
      <c r="B47" s="12">
        <v>-1198.280493</v>
      </c>
    </row>
    <row r="48" spans="1:2" x14ac:dyDescent="0.2">
      <c r="A48">
        <v>9</v>
      </c>
      <c r="B48" s="12">
        <v>-1198.2798736</v>
      </c>
    </row>
    <row r="49" spans="1:2" x14ac:dyDescent="0.2">
      <c r="A49">
        <v>10</v>
      </c>
      <c r="B49" s="12">
        <v>-1198.2796697000001</v>
      </c>
    </row>
    <row r="50" spans="1:2" x14ac:dyDescent="0.2">
      <c r="A50">
        <v>11</v>
      </c>
      <c r="B50" s="12">
        <v>-1198.2795974000001</v>
      </c>
    </row>
    <row r="51" spans="1:2" x14ac:dyDescent="0.2">
      <c r="A51">
        <v>12</v>
      </c>
      <c r="B51" s="12">
        <v>-1198.2795685999999</v>
      </c>
    </row>
  </sheetData>
  <phoneticPr fontId="3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Y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1" sqref="E1"/>
    </sheetView>
  </sheetViews>
  <sheetFormatPr defaultRowHeight="12.75" x14ac:dyDescent="0.2"/>
  <cols>
    <col min="1" max="1" width="7" customWidth="1"/>
    <col min="2" max="2" width="15.140625" customWidth="1"/>
    <col min="3" max="3" width="7.85546875" customWidth="1"/>
    <col min="4" max="4" width="7.42578125" customWidth="1"/>
    <col min="5" max="5" width="14" customWidth="1"/>
    <col min="6" max="6" width="13.42578125" customWidth="1"/>
    <col min="7" max="9" width="12" customWidth="1"/>
    <col min="10" max="11" width="8" customWidth="1"/>
    <col min="12" max="12" width="7.5703125" customWidth="1"/>
    <col min="13" max="13" width="12" customWidth="1"/>
    <col min="14" max="14" width="10.7109375" customWidth="1"/>
    <col min="15" max="15" width="11.5703125" customWidth="1"/>
    <col min="16" max="16" width="8.42578125" customWidth="1"/>
    <col min="17" max="17" width="9" customWidth="1"/>
    <col min="18" max="18" width="9.28515625" customWidth="1"/>
    <col min="19" max="20" width="8.5703125" customWidth="1"/>
    <col min="21" max="23" width="10.5703125" customWidth="1"/>
  </cols>
  <sheetData>
    <row r="1" spans="1:25" x14ac:dyDescent="0.2">
      <c r="A1" t="s">
        <v>12</v>
      </c>
      <c r="B1" s="2">
        <v>6.0221412899999997E+23</v>
      </c>
      <c r="D1">
        <v>4.0999999999999996</v>
      </c>
      <c r="E1" s="12">
        <v>-1198.2992041</v>
      </c>
      <c r="F1" s="13">
        <f>D1^2</f>
        <v>16.809999999999999</v>
      </c>
      <c r="G1" s="14">
        <v>1</v>
      </c>
      <c r="H1" s="15">
        <f t="shared" ref="H1:I3" si="0">D1</f>
        <v>4.0999999999999996</v>
      </c>
      <c r="I1" s="16">
        <f t="shared" si="0"/>
        <v>-1198.2992041</v>
      </c>
      <c r="K1" s="6"/>
      <c r="M1" s="26" t="s">
        <v>96</v>
      </c>
    </row>
    <row r="2" spans="1:25" x14ac:dyDescent="0.2">
      <c r="A2" t="s">
        <v>13</v>
      </c>
      <c r="B2" s="2">
        <v>299792458</v>
      </c>
      <c r="C2" t="s">
        <v>19</v>
      </c>
      <c r="D2">
        <v>4.2</v>
      </c>
      <c r="E2" s="12">
        <v>-1198.2992577</v>
      </c>
      <c r="F2" s="13">
        <f>D2^2</f>
        <v>17.64</v>
      </c>
      <c r="G2" s="14">
        <v>1</v>
      </c>
      <c r="H2" s="15">
        <f t="shared" si="0"/>
        <v>4.2</v>
      </c>
      <c r="I2" s="16">
        <f t="shared" si="0"/>
        <v>-1198.2992577</v>
      </c>
      <c r="K2" s="6"/>
      <c r="M2" s="27" t="s">
        <v>97</v>
      </c>
    </row>
    <row r="3" spans="1:25" x14ac:dyDescent="0.2">
      <c r="A3" t="s">
        <v>14</v>
      </c>
      <c r="B3" s="2">
        <v>4.3597443407359996E-18</v>
      </c>
      <c r="C3" t="s">
        <v>20</v>
      </c>
      <c r="D3">
        <v>4.3</v>
      </c>
      <c r="E3" s="12">
        <v>-1198.2991278</v>
      </c>
      <c r="F3" s="13">
        <f>D3^2</f>
        <v>18.489999999999998</v>
      </c>
      <c r="G3" s="14">
        <v>1</v>
      </c>
      <c r="H3" s="15">
        <f t="shared" si="0"/>
        <v>4.3</v>
      </c>
      <c r="I3" s="16">
        <f t="shared" si="0"/>
        <v>-1198.2991278</v>
      </c>
      <c r="K3" s="6"/>
    </row>
    <row r="4" spans="1:25" x14ac:dyDescent="0.2">
      <c r="A4" t="s">
        <v>15</v>
      </c>
      <c r="B4" s="3">
        <v>4.1840000000000002</v>
      </c>
      <c r="C4" t="s">
        <v>21</v>
      </c>
    </row>
    <row r="5" spans="1:25" x14ac:dyDescent="0.2">
      <c r="A5" t="s">
        <v>18</v>
      </c>
      <c r="B5" s="2">
        <v>6.6260695699999996E-34</v>
      </c>
      <c r="C5" t="s">
        <v>22</v>
      </c>
      <c r="E5" s="23">
        <f>-MDETERM(F1:H3)</f>
        <v>-2.0000000000005981E-3</v>
      </c>
      <c r="F5" s="23">
        <f>-MDETERM(G1:I3)</f>
        <v>-1.8350000004829828E-5</v>
      </c>
      <c r="G5" s="23">
        <f>MDETERM(D1:F3)</f>
        <v>2.3962780260002789</v>
      </c>
      <c r="H5" s="23">
        <f>-MDETERM(E1:G3)</f>
        <v>1.5337700002754698E-4</v>
      </c>
    </row>
    <row r="6" spans="1:25" x14ac:dyDescent="0.2">
      <c r="A6" t="s">
        <v>24</v>
      </c>
      <c r="B6" s="2">
        <v>1.602176565E-19</v>
      </c>
      <c r="E6" s="17">
        <f>G6-H6^2/4/F6</f>
        <v>-1198.2992616655254</v>
      </c>
      <c r="F6">
        <f>F5/$E5</f>
        <v>9.1750000024121703E-3</v>
      </c>
      <c r="G6">
        <f>G5/$E5</f>
        <v>-1198.1390129997812</v>
      </c>
      <c r="H6">
        <f>H5/$E5</f>
        <v>-7.6688500013750563E-2</v>
      </c>
    </row>
    <row r="7" spans="1:25" x14ac:dyDescent="0.2">
      <c r="B7" s="3"/>
      <c r="F7" s="20">
        <f>-H6/2/F6</f>
        <v>4.1792098089149121</v>
      </c>
      <c r="G7" s="18">
        <f>2*F6</f>
        <v>1.8350000004824341E-2</v>
      </c>
    </row>
    <row r="8" spans="1:25" s="1" customFormat="1" ht="15" x14ac:dyDescent="0.25">
      <c r="A8" s="1" t="s">
        <v>0</v>
      </c>
      <c r="B8" s="21" t="s">
        <v>5</v>
      </c>
      <c r="C8" s="25" t="s">
        <v>5</v>
      </c>
      <c r="D8" s="1" t="s">
        <v>31</v>
      </c>
      <c r="E8" s="22" t="s">
        <v>6</v>
      </c>
      <c r="F8" s="1" t="s">
        <v>7</v>
      </c>
      <c r="G8" s="9" t="s">
        <v>8</v>
      </c>
      <c r="H8" s="9" t="s">
        <v>16</v>
      </c>
      <c r="I8" s="9" t="s">
        <v>9</v>
      </c>
      <c r="J8" s="9" t="s">
        <v>25</v>
      </c>
      <c r="K8" s="25" t="s">
        <v>26</v>
      </c>
      <c r="L8" s="1" t="s">
        <v>30</v>
      </c>
      <c r="M8" s="9" t="s">
        <v>17</v>
      </c>
      <c r="N8" s="1" t="s">
        <v>23</v>
      </c>
      <c r="O8" s="1" t="s">
        <v>1</v>
      </c>
      <c r="P8" s="19" t="s">
        <v>27</v>
      </c>
      <c r="Q8" s="9" t="s">
        <v>2</v>
      </c>
      <c r="R8" s="9" t="s">
        <v>3</v>
      </c>
      <c r="S8" s="9" t="s">
        <v>10</v>
      </c>
      <c r="T8" s="25" t="s">
        <v>10</v>
      </c>
      <c r="U8" s="1" t="s">
        <v>28</v>
      </c>
      <c r="V8" s="9" t="s">
        <v>11</v>
      </c>
      <c r="W8" s="25" t="s">
        <v>11</v>
      </c>
      <c r="X8" s="10" t="s">
        <v>29</v>
      </c>
      <c r="Y8" s="9" t="s">
        <v>95</v>
      </c>
    </row>
    <row r="9" spans="1:25" ht="15.75" x14ac:dyDescent="0.3">
      <c r="A9" t="s">
        <v>4</v>
      </c>
      <c r="B9">
        <v>4.1792098089149121</v>
      </c>
      <c r="C9">
        <v>3.9051</v>
      </c>
      <c r="D9" s="11">
        <f t="shared" ref="D9" si="1">B9/C9-1</f>
        <v>7.0192775835423493E-2</v>
      </c>
      <c r="E9">
        <v>-1198.2992616655254</v>
      </c>
      <c r="F9" s="12">
        <v>-1198.2795685999999</v>
      </c>
      <c r="G9" s="7">
        <f>F9-E9</f>
        <v>1.9693065525416387E-2</v>
      </c>
      <c r="H9" s="4">
        <f>G9*$B$3</f>
        <v>8.5856730976177306E-20</v>
      </c>
      <c r="I9" s="3">
        <f>H9*$B$1/1000/$B$4</f>
        <v>12.357585196846541</v>
      </c>
      <c r="J9" s="8">
        <f>H9/$B$6</f>
        <v>0.53587558856958628</v>
      </c>
      <c r="K9">
        <v>0.51400000000000001</v>
      </c>
      <c r="L9" s="11">
        <f t="shared" ref="L9" si="2">J9/K9-1</f>
        <v>4.2559510835771031E-2</v>
      </c>
      <c r="M9" s="6">
        <f>H9/(100*$B$2*$B$5)</f>
        <v>4322.1282967513025</v>
      </c>
      <c r="N9">
        <v>38.963706899999998</v>
      </c>
      <c r="O9" s="4">
        <f>N9/1000/$B$1/2</f>
        <v>3.2350375907570244E-26</v>
      </c>
      <c r="P9" s="6">
        <v>1.8350000004824341E-2</v>
      </c>
      <c r="Q9" s="5">
        <f t="shared" ref="Q9" si="3">2*$B$3*P9*100000000000000000000</f>
        <v>16.000261734707696</v>
      </c>
      <c r="R9">
        <f>SQRT(Q9/O9)</f>
        <v>22239441558893.945</v>
      </c>
      <c r="S9" s="5">
        <f>R9/(2*PI()*$B$2*100)</f>
        <v>118.06558041234307</v>
      </c>
      <c r="T9">
        <v>92.021000000000001</v>
      </c>
      <c r="U9" s="11">
        <f t="shared" ref="U9" si="4">S9/T9-1</f>
        <v>0.28302866098328705</v>
      </c>
      <c r="V9" s="5">
        <f>S9^2/(4*M9)</f>
        <v>0.80628571857648001</v>
      </c>
      <c r="W9">
        <v>0.28289999999999998</v>
      </c>
      <c r="X9" s="11">
        <f t="shared" ref="X9" si="5">V9/W9-1</f>
        <v>1.8500732363961827</v>
      </c>
      <c r="Y9">
        <v>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4"/>
  <sheetViews>
    <sheetView workbookViewId="0">
      <pane ySplit="1" topLeftCell="A2" activePane="bottomLeft" state="frozen"/>
      <selection pane="bottomLeft" activeCell="B1" sqref="B1:B65536"/>
    </sheetView>
  </sheetViews>
  <sheetFormatPr defaultRowHeight="12.75" x14ac:dyDescent="0.2"/>
  <cols>
    <col min="1" max="1" width="33.140625" customWidth="1"/>
  </cols>
  <sheetData>
    <row r="1" spans="1:1" x14ac:dyDescent="0.2">
      <c r="A1" s="24" t="s">
        <v>94</v>
      </c>
    </row>
    <row r="2" spans="1:1" x14ac:dyDescent="0.2">
      <c r="A2" t="s">
        <v>91</v>
      </c>
    </row>
    <row r="3" spans="1:1" x14ac:dyDescent="0.2">
      <c r="A3" t="s">
        <v>36</v>
      </c>
    </row>
    <row r="4" spans="1:1" x14ac:dyDescent="0.2">
      <c r="A4" t="s">
        <v>32</v>
      </c>
    </row>
    <row r="5" spans="1:1" x14ac:dyDescent="0.2">
      <c r="A5" t="s">
        <v>37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33</v>
      </c>
    </row>
    <row r="9" spans="1:1" x14ac:dyDescent="0.2">
      <c r="A9" t="s">
        <v>35</v>
      </c>
    </row>
    <row r="10" spans="1:1" x14ac:dyDescent="0.2">
      <c r="A10" t="s">
        <v>92</v>
      </c>
    </row>
    <row r="11" spans="1:1" x14ac:dyDescent="0.2">
      <c r="A11" t="s">
        <v>38</v>
      </c>
    </row>
    <row r="13" spans="1:1" x14ac:dyDescent="0.2">
      <c r="A13" t="s">
        <v>93</v>
      </c>
    </row>
    <row r="15" spans="1:1" x14ac:dyDescent="0.2">
      <c r="A15" t="s">
        <v>40</v>
      </c>
    </row>
    <row r="16" spans="1:1" x14ac:dyDescent="0.2">
      <c r="A16" t="s">
        <v>41</v>
      </c>
    </row>
    <row r="17" spans="1:1" x14ac:dyDescent="0.2">
      <c r="A17" t="s">
        <v>42</v>
      </c>
    </row>
    <row r="18" spans="1:1" x14ac:dyDescent="0.2">
      <c r="A18" t="s">
        <v>43</v>
      </c>
    </row>
    <row r="19" spans="1:1" x14ac:dyDescent="0.2">
      <c r="A19" t="s">
        <v>44</v>
      </c>
    </row>
    <row r="20" spans="1:1" x14ac:dyDescent="0.2">
      <c r="A20" t="s">
        <v>45</v>
      </c>
    </row>
    <row r="21" spans="1:1" x14ac:dyDescent="0.2">
      <c r="A21" t="s">
        <v>46</v>
      </c>
    </row>
    <row r="22" spans="1:1" x14ac:dyDescent="0.2">
      <c r="A22" t="s">
        <v>47</v>
      </c>
    </row>
    <row r="23" spans="1:1" x14ac:dyDescent="0.2">
      <c r="A23" t="s">
        <v>48</v>
      </c>
    </row>
    <row r="24" spans="1:1" x14ac:dyDescent="0.2">
      <c r="A24" t="s">
        <v>49</v>
      </c>
    </row>
    <row r="25" spans="1:1" x14ac:dyDescent="0.2">
      <c r="A25" t="s">
        <v>50</v>
      </c>
    </row>
    <row r="26" spans="1:1" x14ac:dyDescent="0.2">
      <c r="A26" t="s">
        <v>51</v>
      </c>
    </row>
    <row r="27" spans="1:1" x14ac:dyDescent="0.2">
      <c r="A27" t="s">
        <v>52</v>
      </c>
    </row>
    <row r="28" spans="1:1" x14ac:dyDescent="0.2">
      <c r="A28" t="s">
        <v>53</v>
      </c>
    </row>
    <row r="29" spans="1:1" x14ac:dyDescent="0.2">
      <c r="A29" t="s">
        <v>52</v>
      </c>
    </row>
    <row r="30" spans="1:1" x14ac:dyDescent="0.2">
      <c r="A30" t="s">
        <v>54</v>
      </c>
    </row>
    <row r="31" spans="1:1" x14ac:dyDescent="0.2">
      <c r="A31" t="s">
        <v>52</v>
      </c>
    </row>
    <row r="32" spans="1:1" x14ac:dyDescent="0.2">
      <c r="A32" t="s">
        <v>55</v>
      </c>
    </row>
    <row r="33" spans="1:1" x14ac:dyDescent="0.2">
      <c r="A33" t="s">
        <v>52</v>
      </c>
    </row>
    <row r="34" spans="1:1" x14ac:dyDescent="0.2">
      <c r="A34" t="s">
        <v>56</v>
      </c>
    </row>
    <row r="35" spans="1:1" x14ac:dyDescent="0.2">
      <c r="A35" t="s">
        <v>52</v>
      </c>
    </row>
    <row r="36" spans="1:1" x14ac:dyDescent="0.2">
      <c r="A36" t="s">
        <v>57</v>
      </c>
    </row>
    <row r="37" spans="1:1" x14ac:dyDescent="0.2">
      <c r="A37" t="s">
        <v>52</v>
      </c>
    </row>
    <row r="38" spans="1:1" x14ac:dyDescent="0.2">
      <c r="A38" t="s">
        <v>58</v>
      </c>
    </row>
    <row r="39" spans="1:1" x14ac:dyDescent="0.2">
      <c r="A39" t="s">
        <v>52</v>
      </c>
    </row>
    <row r="40" spans="1:1" x14ac:dyDescent="0.2">
      <c r="A40" t="s">
        <v>59</v>
      </c>
    </row>
    <row r="41" spans="1:1" x14ac:dyDescent="0.2">
      <c r="A41" t="s">
        <v>52</v>
      </c>
    </row>
    <row r="42" spans="1:1" x14ac:dyDescent="0.2">
      <c r="A42" t="s">
        <v>60</v>
      </c>
    </row>
    <row r="43" spans="1:1" x14ac:dyDescent="0.2">
      <c r="A43" t="s">
        <v>52</v>
      </c>
    </row>
    <row r="44" spans="1:1" x14ac:dyDescent="0.2">
      <c r="A44" t="s">
        <v>61</v>
      </c>
    </row>
    <row r="45" spans="1:1" x14ac:dyDescent="0.2">
      <c r="A45" t="s">
        <v>62</v>
      </c>
    </row>
    <row r="46" spans="1:1" x14ac:dyDescent="0.2">
      <c r="A46" t="s">
        <v>63</v>
      </c>
    </row>
    <row r="47" spans="1:1" x14ac:dyDescent="0.2">
      <c r="A47" t="s">
        <v>64</v>
      </c>
    </row>
    <row r="48" spans="1:1" x14ac:dyDescent="0.2">
      <c r="A48" t="s">
        <v>65</v>
      </c>
    </row>
    <row r="49" spans="1:1" x14ac:dyDescent="0.2">
      <c r="A49" t="s">
        <v>66</v>
      </c>
    </row>
    <row r="50" spans="1:1" x14ac:dyDescent="0.2">
      <c r="A50" t="s">
        <v>67</v>
      </c>
    </row>
    <row r="51" spans="1:1" x14ac:dyDescent="0.2">
      <c r="A51" t="s">
        <v>68</v>
      </c>
    </row>
    <row r="52" spans="1:1" x14ac:dyDescent="0.2">
      <c r="A52" t="s">
        <v>69</v>
      </c>
    </row>
    <row r="53" spans="1:1" x14ac:dyDescent="0.2">
      <c r="A53" t="s">
        <v>70</v>
      </c>
    </row>
    <row r="54" spans="1:1" x14ac:dyDescent="0.2">
      <c r="A54" t="s">
        <v>71</v>
      </c>
    </row>
    <row r="55" spans="1:1" x14ac:dyDescent="0.2">
      <c r="A55" t="s">
        <v>72</v>
      </c>
    </row>
    <row r="56" spans="1:1" x14ac:dyDescent="0.2">
      <c r="A56" t="s">
        <v>73</v>
      </c>
    </row>
    <row r="57" spans="1:1" x14ac:dyDescent="0.2">
      <c r="A57" t="s">
        <v>74</v>
      </c>
    </row>
    <row r="58" spans="1:1" x14ac:dyDescent="0.2">
      <c r="A58" t="s">
        <v>73</v>
      </c>
    </row>
    <row r="59" spans="1:1" x14ac:dyDescent="0.2">
      <c r="A59" t="s">
        <v>75</v>
      </c>
    </row>
    <row r="60" spans="1:1" x14ac:dyDescent="0.2">
      <c r="A60" t="s">
        <v>73</v>
      </c>
    </row>
    <row r="61" spans="1:1" x14ac:dyDescent="0.2">
      <c r="A61" t="s">
        <v>76</v>
      </c>
    </row>
    <row r="62" spans="1:1" x14ac:dyDescent="0.2">
      <c r="A62" t="s">
        <v>73</v>
      </c>
    </row>
    <row r="63" spans="1:1" x14ac:dyDescent="0.2">
      <c r="A63" t="s">
        <v>77</v>
      </c>
    </row>
    <row r="64" spans="1:1" x14ac:dyDescent="0.2">
      <c r="A64" t="s">
        <v>73</v>
      </c>
    </row>
    <row r="65" spans="1:1" x14ac:dyDescent="0.2">
      <c r="A65" t="s">
        <v>78</v>
      </c>
    </row>
    <row r="66" spans="1:1" x14ac:dyDescent="0.2">
      <c r="A66" t="s">
        <v>79</v>
      </c>
    </row>
    <row r="67" spans="1:1" x14ac:dyDescent="0.2">
      <c r="A67" t="s">
        <v>80</v>
      </c>
    </row>
    <row r="68" spans="1:1" x14ac:dyDescent="0.2">
      <c r="A68" t="s">
        <v>79</v>
      </c>
    </row>
    <row r="69" spans="1:1" x14ac:dyDescent="0.2">
      <c r="A69" t="s">
        <v>81</v>
      </c>
    </row>
    <row r="70" spans="1:1" x14ac:dyDescent="0.2">
      <c r="A70" t="s">
        <v>79</v>
      </c>
    </row>
    <row r="71" spans="1:1" x14ac:dyDescent="0.2">
      <c r="A71" t="s">
        <v>82</v>
      </c>
    </row>
    <row r="72" spans="1:1" x14ac:dyDescent="0.2">
      <c r="A72" t="s">
        <v>79</v>
      </c>
    </row>
    <row r="73" spans="1:1" x14ac:dyDescent="0.2">
      <c r="A73" t="s">
        <v>83</v>
      </c>
    </row>
    <row r="74" spans="1:1" x14ac:dyDescent="0.2">
      <c r="A74" t="s">
        <v>84</v>
      </c>
    </row>
    <row r="75" spans="1:1" x14ac:dyDescent="0.2">
      <c r="A75" t="s">
        <v>85</v>
      </c>
    </row>
    <row r="76" spans="1:1" x14ac:dyDescent="0.2">
      <c r="A76" t="s">
        <v>84</v>
      </c>
    </row>
    <row r="77" spans="1:1" x14ac:dyDescent="0.2">
      <c r="A77" t="s">
        <v>86</v>
      </c>
    </row>
    <row r="78" spans="1:1" x14ac:dyDescent="0.2">
      <c r="A78" t="s">
        <v>84</v>
      </c>
    </row>
    <row r="79" spans="1:1" x14ac:dyDescent="0.2">
      <c r="A79" t="s">
        <v>87</v>
      </c>
    </row>
    <row r="80" spans="1:1" x14ac:dyDescent="0.2">
      <c r="A80" t="s">
        <v>88</v>
      </c>
    </row>
    <row r="81" spans="1:1" x14ac:dyDescent="0.2">
      <c r="A81" t="s">
        <v>89</v>
      </c>
    </row>
    <row r="82" spans="1:1" x14ac:dyDescent="0.2">
      <c r="A82" t="s">
        <v>88</v>
      </c>
    </row>
    <row r="83" spans="1:1" x14ac:dyDescent="0.2">
      <c r="A83" t="s">
        <v>90</v>
      </c>
    </row>
    <row r="84" spans="1:1" x14ac:dyDescent="0.2">
      <c r="A84" t="s">
        <v>39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K2</vt:lpstr>
      <vt:lpstr>Analysis</vt:lpstr>
      <vt:lpstr>Input</vt:lpstr>
    </vt:vector>
  </TitlesOfParts>
  <Company>HR-Net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thanos</dc:creator>
  <cp:lastModifiedBy>tsekouras</cp:lastModifiedBy>
  <dcterms:created xsi:type="dcterms:W3CDTF">2014-07-02T17:27:14Z</dcterms:created>
  <dcterms:modified xsi:type="dcterms:W3CDTF">2023-04-27T13:01:46Z</dcterms:modified>
</cp:coreProperties>
</file>